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endhomelessnesswinnipeg.sharepoint.com/Shared Documents/2025-2028 CFPs/Housing Services/"/>
    </mc:Choice>
  </mc:AlternateContent>
  <xr:revisionPtr revIDLastSave="0" documentId="8_{82B29FF1-A716-4C88-9FB3-D224601FF5BC}" xr6:coauthVersionLast="47" xr6:coauthVersionMax="47" xr10:uidLastSave="{00000000-0000-0000-0000-000000000000}"/>
  <bookViews>
    <workbookView xWindow="-108" yWindow="-108" windowWidth="23256" windowHeight="12576" xr2:uid="{955ADAC0-B526-4E0C-943C-4B34147AAA4F}"/>
  </bookViews>
  <sheets>
    <sheet name="Wage Calculation" sheetId="2"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'Wage Calculation'!$B$1:$T$35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K21" i="2"/>
  <c r="K22" i="2"/>
  <c r="K23" i="2"/>
  <c r="K19" i="2"/>
  <c r="K9" i="2"/>
  <c r="K10" i="2"/>
  <c r="K11" i="2"/>
  <c r="K12" i="2"/>
  <c r="K8" i="2"/>
  <c r="P24" i="2"/>
  <c r="O24" i="2"/>
  <c r="M20" i="2"/>
  <c r="M19" i="2"/>
  <c r="M21" i="2"/>
  <c r="M22" i="2"/>
  <c r="M23" i="2"/>
  <c r="L20" i="2"/>
  <c r="L21" i="2"/>
  <c r="L22" i="2"/>
  <c r="L23" i="2"/>
  <c r="L19" i="2"/>
  <c r="K24" i="2"/>
  <c r="J20" i="2"/>
  <c r="J21" i="2"/>
  <c r="J22" i="2"/>
  <c r="J23" i="2"/>
  <c r="J19" i="2"/>
  <c r="J24" i="2" s="1"/>
  <c r="I19" i="2"/>
  <c r="G19" i="2"/>
  <c r="E19" i="2"/>
  <c r="S8" i="2"/>
  <c r="N8" i="2"/>
  <c r="T8" i="2" s="1"/>
  <c r="J8" i="2"/>
  <c r="I8" i="2"/>
  <c r="G8" i="2"/>
  <c r="E10" i="2"/>
  <c r="E9" i="2"/>
  <c r="E8" i="2"/>
  <c r="E23" i="2"/>
  <c r="G23" i="2" s="1"/>
  <c r="E22" i="2"/>
  <c r="G22" i="2" s="1"/>
  <c r="E21" i="2"/>
  <c r="G21" i="2" s="1"/>
  <c r="E20" i="2"/>
  <c r="G20" i="2" s="1"/>
  <c r="I20" i="2" l="1"/>
  <c r="I21" i="2"/>
  <c r="I22" i="2"/>
  <c r="I23" i="2"/>
  <c r="E11" i="2"/>
  <c r="E12" i="2"/>
  <c r="L8" i="2" l="1"/>
  <c r="R22" i="2"/>
  <c r="Q22" i="2"/>
  <c r="P22" i="2"/>
  <c r="O22" i="2"/>
  <c r="I24" i="2"/>
  <c r="R19" i="2"/>
  <c r="R20" i="2"/>
  <c r="Q20" i="2"/>
  <c r="P20" i="2"/>
  <c r="O20" i="2"/>
  <c r="N20" i="2"/>
  <c r="P23" i="2"/>
  <c r="O23" i="2"/>
  <c r="R23" i="2"/>
  <c r="Q23" i="2"/>
  <c r="R21" i="2"/>
  <c r="Q21" i="2"/>
  <c r="O21" i="2"/>
  <c r="P21" i="2"/>
  <c r="G10" i="2"/>
  <c r="I10" i="2" s="1"/>
  <c r="G11" i="2"/>
  <c r="J11" i="2" s="1"/>
  <c r="G12" i="2"/>
  <c r="I12" i="2" s="1"/>
  <c r="G9" i="2"/>
  <c r="I9" i="2" s="1"/>
  <c r="N19" i="2" l="1"/>
  <c r="T19" i="2" s="1"/>
  <c r="M8" i="2"/>
  <c r="R8" i="2"/>
  <c r="N22" i="2"/>
  <c r="N23" i="2"/>
  <c r="S23" i="2"/>
  <c r="S22" i="2"/>
  <c r="J10" i="2"/>
  <c r="S21" i="2"/>
  <c r="N21" i="2"/>
  <c r="T21" i="2" s="1"/>
  <c r="I13" i="2"/>
  <c r="L24" i="2"/>
  <c r="M24" i="2"/>
  <c r="Q24" i="2"/>
  <c r="S20" i="2"/>
  <c r="T20" i="2" s="1"/>
  <c r="S19" i="2"/>
  <c r="R24" i="2"/>
  <c r="O12" i="2"/>
  <c r="I11" i="2"/>
  <c r="R11" i="2" s="1"/>
  <c r="L10" i="2"/>
  <c r="P10" i="2"/>
  <c r="R10" i="2"/>
  <c r="O10" i="2"/>
  <c r="Q10" i="2"/>
  <c r="M10" i="2"/>
  <c r="J9" i="2"/>
  <c r="J13" i="2" s="1"/>
  <c r="J12" i="2"/>
  <c r="M12" i="2"/>
  <c r="P12" i="2"/>
  <c r="L12" i="2"/>
  <c r="R12" i="2"/>
  <c r="Q12" i="2"/>
  <c r="Q11" i="2"/>
  <c r="M9" i="2"/>
  <c r="L9" i="2"/>
  <c r="Q9" i="2"/>
  <c r="R9" i="2"/>
  <c r="P9" i="2"/>
  <c r="O9" i="2"/>
  <c r="N24" i="2" l="1"/>
  <c r="L11" i="2"/>
  <c r="K13" i="2"/>
  <c r="M11" i="2"/>
  <c r="O11" i="2"/>
  <c r="O13" i="2" s="1"/>
  <c r="P11" i="2"/>
  <c r="P13" i="2" s="1"/>
  <c r="M13" i="2"/>
  <c r="R13" i="2"/>
  <c r="L13" i="2"/>
  <c r="S9" i="2"/>
  <c r="T23" i="2"/>
  <c r="S24" i="2"/>
  <c r="N10" i="2"/>
  <c r="N12" i="2"/>
  <c r="T22" i="2"/>
  <c r="Q13" i="2"/>
  <c r="N9" i="2"/>
  <c r="T9" i="2" s="1"/>
  <c r="S12" i="2"/>
  <c r="S11" i="2"/>
  <c r="N11" i="2"/>
  <c r="S10" i="2"/>
  <c r="T11" i="2" l="1"/>
  <c r="T12" i="2"/>
  <c r="T10" i="2"/>
  <c r="S13"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Rara</author>
  </authors>
  <commentList>
    <comment ref="E5" authorId="0" shapeId="0" xr:uid="{0D44A617-5DA4-47E6-91A7-ED0BFBF39157}">
      <text>
        <r>
          <rPr>
            <sz val="9"/>
            <color indexed="81"/>
            <rFont val="Tahoma"/>
            <charset val="1"/>
          </rPr>
          <t xml:space="preserve">
Enter funding fiscal year.
</t>
        </r>
      </text>
    </comment>
    <comment ref="F6" authorId="0" shapeId="0" xr:uid="{2E8F74EB-24F2-4824-B815-124F2B315692}">
      <text>
        <r>
          <rPr>
            <sz val="9"/>
            <color indexed="81"/>
            <rFont val="Tahoma"/>
            <family val="2"/>
          </rPr>
          <t xml:space="preserve">
Enter the FTE from 0.00 to 1.0</t>
        </r>
      </text>
    </comment>
    <comment ref="H6" authorId="0" shapeId="0" xr:uid="{F6E48997-3F8E-4AF3-B20F-658163BBEE9B}">
      <text>
        <r>
          <rPr>
            <sz val="9"/>
            <color indexed="81"/>
            <rFont val="Tahoma"/>
            <family val="2"/>
          </rPr>
          <t xml:space="preserve">
Enter hourly pay rate.</t>
        </r>
      </text>
    </comment>
    <comment ref="O6" authorId="0" shapeId="0" xr:uid="{5E5A6856-ACE3-4712-ABA0-F557235F6E82}">
      <text>
        <r>
          <rPr>
            <sz val="9"/>
            <color indexed="81"/>
            <rFont val="Tahoma"/>
            <family val="2"/>
          </rPr>
          <t xml:space="preserve">
Enter benefit type (e.g.: health, dental, LTD, etc.).</t>
        </r>
      </text>
    </comment>
    <comment ref="P6" authorId="0" shapeId="0" xr:uid="{50623D90-74A1-44A5-A5F5-4872A14E08E4}">
      <text>
        <r>
          <rPr>
            <sz val="9"/>
            <color indexed="81"/>
            <rFont val="Tahoma"/>
            <family val="2"/>
          </rPr>
          <t xml:space="preserve">
Enter benefit type (e.g.: health, dental, LTD, etc.).</t>
        </r>
      </text>
    </comment>
    <comment ref="Q6" authorId="0" shapeId="0" xr:uid="{4BAB02CA-B972-4D82-91BF-9E82859D3B93}">
      <text>
        <r>
          <rPr>
            <sz val="9"/>
            <color indexed="81"/>
            <rFont val="Tahoma"/>
            <family val="2"/>
          </rPr>
          <t xml:space="preserve">
Enter benefit type (e.g.: health, dental, LTD, etc.).</t>
        </r>
      </text>
    </comment>
    <comment ref="R6" authorId="0" shapeId="0" xr:uid="{3B45B970-D454-45A1-9298-658681E76510}">
      <text>
        <r>
          <rPr>
            <sz val="9"/>
            <color indexed="81"/>
            <rFont val="Tahoma"/>
            <family val="2"/>
          </rPr>
          <t xml:space="preserve">
Enter benefit type (e.g.: health, dental, LTD, etc.).</t>
        </r>
      </text>
    </comment>
    <comment ref="C7" authorId="0" shapeId="0" xr:uid="{EE340B37-65B9-4548-B400-4E9D1EEA7C97}">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7" authorId="0" shapeId="0" xr:uid="{5B1A6E63-A48F-4123-AC7B-144A8203E442}">
      <text>
        <r>
          <rPr>
            <sz val="9"/>
            <color indexed="81"/>
            <rFont val="Tahoma"/>
            <family val="2"/>
          </rPr>
          <t xml:space="preserve">
Enter weekly hours.</t>
        </r>
      </text>
    </comment>
    <comment ref="J7" authorId="0" shapeId="0" xr:uid="{71784A32-DE52-4E62-B10C-EE45256438A2}">
      <text>
        <r>
          <rPr>
            <sz val="9"/>
            <color indexed="81"/>
            <rFont val="Tahoma"/>
            <family val="2"/>
          </rPr>
          <t xml:space="preserve">
Enter current CPP rate and update formula if necessary.</t>
        </r>
      </text>
    </comment>
    <comment ref="K7" authorId="0" shapeId="0" xr:uid="{CFC0E45F-F99D-4B0F-8601-4AD0D11241F3}">
      <text>
        <r>
          <rPr>
            <sz val="9"/>
            <color indexed="81"/>
            <rFont val="Tahoma"/>
            <family val="2"/>
          </rPr>
          <t xml:space="preserve">
Enter current EI rates and update formula if necessary.</t>
        </r>
      </text>
    </comment>
    <comment ref="L7" authorId="0" shapeId="0" xr:uid="{AB79CBE7-A2CA-4A6D-AAE3-1A9559E4E920}">
      <text>
        <r>
          <rPr>
            <sz val="9"/>
            <color indexed="81"/>
            <rFont val="Tahoma"/>
            <family val="2"/>
          </rPr>
          <t xml:space="preserve">
Enter current WCB rate and update formula if necessary.</t>
        </r>
      </text>
    </comment>
    <comment ref="M7" authorId="0" shapeId="0" xr:uid="{08192667-45BF-49E9-9075-B1DBB23025B4}">
      <text>
        <r>
          <rPr>
            <sz val="9"/>
            <color indexed="81"/>
            <rFont val="Tahoma"/>
            <family val="2"/>
          </rPr>
          <t xml:space="preserve">
Enter current payroll tax rates and update formula if necessary.</t>
        </r>
      </text>
    </comment>
    <comment ref="O7" authorId="0" shapeId="0" xr:uid="{8A6AE81D-3C82-4BC7-B050-D57C323C573F}">
      <text>
        <r>
          <rPr>
            <sz val="9"/>
            <color indexed="81"/>
            <rFont val="Tahoma"/>
            <family val="2"/>
          </rPr>
          <t xml:space="preserve">
Enter benefit rate and provide calculation.</t>
        </r>
      </text>
    </comment>
    <comment ref="P7" authorId="0" shapeId="0" xr:uid="{1BFCF6D5-3E75-4DC5-BB58-A797FABA7A1D}">
      <text>
        <r>
          <rPr>
            <sz val="9"/>
            <color indexed="81"/>
            <rFont val="Tahoma"/>
            <family val="2"/>
          </rPr>
          <t xml:space="preserve">
Enter benefit rate and provide calculation.</t>
        </r>
      </text>
    </comment>
    <comment ref="Q7" authorId="0" shapeId="0" xr:uid="{18850080-0FCE-4EFD-B511-CF4CE77BC21B}">
      <text>
        <r>
          <rPr>
            <sz val="9"/>
            <color indexed="81"/>
            <rFont val="Tahoma"/>
            <family val="2"/>
          </rPr>
          <t>Enter benefit rate and provide calculation.</t>
        </r>
      </text>
    </comment>
    <comment ref="R7" authorId="0" shapeId="0" xr:uid="{A2F3B3FB-1ECB-4BF7-B6C6-0037DBBA9E6F}">
      <text>
        <r>
          <rPr>
            <sz val="9"/>
            <color indexed="81"/>
            <rFont val="Tahoma"/>
            <family val="2"/>
          </rPr>
          <t>Enter benefit rate and provide calculation.</t>
        </r>
      </text>
    </comment>
    <comment ref="T8" authorId="0" shapeId="0" xr:uid="{3E3003D1-ED31-4444-BF04-7BAEA3DD1BC9}">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 ref="E16" authorId="0" shapeId="0" xr:uid="{F50F4877-608A-4DD0-920E-304D23951BB9}">
      <text>
        <r>
          <rPr>
            <sz val="9"/>
            <color indexed="81"/>
            <rFont val="Tahoma"/>
            <charset val="1"/>
          </rPr>
          <t xml:space="preserve">
Enter funding fiscal year.
</t>
        </r>
      </text>
    </comment>
    <comment ref="F17" authorId="0" shapeId="0" xr:uid="{4AF0F91E-3932-4362-9EA3-13AB7FD050D7}">
      <text>
        <r>
          <rPr>
            <sz val="9"/>
            <color indexed="81"/>
            <rFont val="Tahoma"/>
            <family val="2"/>
          </rPr>
          <t xml:space="preserve">
Enter the FTE from 0.00 to 1.0</t>
        </r>
      </text>
    </comment>
    <comment ref="H17" authorId="0" shapeId="0" xr:uid="{5B03CB5C-CE24-449B-AFBD-315F84DAF6B1}">
      <text>
        <r>
          <rPr>
            <sz val="9"/>
            <color indexed="81"/>
            <rFont val="Tahoma"/>
            <family val="2"/>
          </rPr>
          <t xml:space="preserve">
Enter hourly pay rate.</t>
        </r>
      </text>
    </comment>
    <comment ref="O17" authorId="0" shapeId="0" xr:uid="{103F0861-DBD8-4037-A4BA-3795BFC01F53}">
      <text>
        <r>
          <rPr>
            <sz val="9"/>
            <color indexed="81"/>
            <rFont val="Tahoma"/>
            <family val="2"/>
          </rPr>
          <t>Enter benefit type (e.g.: health, dental, LTD, etc.).</t>
        </r>
      </text>
    </comment>
    <comment ref="P17" authorId="0" shapeId="0" xr:uid="{03A200AA-E52E-41DA-A609-793966D46428}">
      <text>
        <r>
          <rPr>
            <sz val="9"/>
            <color indexed="81"/>
            <rFont val="Tahoma"/>
            <family val="2"/>
          </rPr>
          <t>Enter benefit type (e.g.: health, dental, LTD, etc.).</t>
        </r>
      </text>
    </comment>
    <comment ref="Q17" authorId="0" shapeId="0" xr:uid="{CC742804-A0D7-4057-8B79-017FD91BAF4F}">
      <text>
        <r>
          <rPr>
            <sz val="9"/>
            <color indexed="81"/>
            <rFont val="Tahoma"/>
            <family val="2"/>
          </rPr>
          <t>Enter benefit type (e.g.: health, dental, LTD, etc.).</t>
        </r>
      </text>
    </comment>
    <comment ref="R17" authorId="0" shapeId="0" xr:uid="{2741480F-C9C8-4024-84DD-4E9BA136F8BB}">
      <text>
        <r>
          <rPr>
            <sz val="9"/>
            <color indexed="81"/>
            <rFont val="Tahoma"/>
            <family val="2"/>
          </rPr>
          <t>Enter benefit type (e.g.: health, dental, LTD, etc.).</t>
        </r>
      </text>
    </comment>
    <comment ref="C18" authorId="0" shapeId="0" xr:uid="{9DF5E880-DA5C-42EE-B1D5-F7E7EE8957BF}">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18" authorId="0" shapeId="0" xr:uid="{355627D1-C6A3-423C-8F64-8EE9F1FE6E62}">
      <text>
        <r>
          <rPr>
            <sz val="9"/>
            <color indexed="81"/>
            <rFont val="Tahoma"/>
            <family val="2"/>
          </rPr>
          <t xml:space="preserve">
Enter weekly hours.</t>
        </r>
      </text>
    </comment>
    <comment ref="J18" authorId="0" shapeId="0" xr:uid="{4CC53EBA-4E22-49AF-B352-3D7D03D16AF6}">
      <text>
        <r>
          <rPr>
            <sz val="9"/>
            <color indexed="81"/>
            <rFont val="Tahoma"/>
            <family val="2"/>
          </rPr>
          <t xml:space="preserve">
Enter current CPP rate and update formula if necessary.</t>
        </r>
      </text>
    </comment>
    <comment ref="K18" authorId="0" shapeId="0" xr:uid="{CB52D410-CDC2-4A46-802A-08D425E0BB18}">
      <text>
        <r>
          <rPr>
            <sz val="9"/>
            <color indexed="81"/>
            <rFont val="Tahoma"/>
            <family val="2"/>
          </rPr>
          <t xml:space="preserve">
Enter current EI rates and update formula if necessary.</t>
        </r>
      </text>
    </comment>
    <comment ref="L18" authorId="0" shapeId="0" xr:uid="{3B214BD5-0742-420B-8C77-1115A7830572}">
      <text>
        <r>
          <rPr>
            <sz val="9"/>
            <color indexed="81"/>
            <rFont val="Tahoma"/>
            <family val="2"/>
          </rPr>
          <t xml:space="preserve">
Enter current WCB rate and update formula if necessary.</t>
        </r>
      </text>
    </comment>
    <comment ref="M18" authorId="0" shapeId="0" xr:uid="{51D08909-FC2E-4A2B-BAA9-EFF2D0ADCA21}">
      <text>
        <r>
          <rPr>
            <sz val="9"/>
            <color indexed="81"/>
            <rFont val="Tahoma"/>
            <family val="2"/>
          </rPr>
          <t xml:space="preserve">
Enter current payroll tax rates and update formula if necessary.</t>
        </r>
      </text>
    </comment>
    <comment ref="O18" authorId="0" shapeId="0" xr:uid="{64439165-9B94-474D-B6A5-616BFB2B4A2B}">
      <text>
        <r>
          <rPr>
            <sz val="9"/>
            <color indexed="81"/>
            <rFont val="Tahoma"/>
            <family val="2"/>
          </rPr>
          <t>Enter benefit rate and provide calculation.</t>
        </r>
      </text>
    </comment>
    <comment ref="P18" authorId="0" shapeId="0" xr:uid="{C18DB85C-1A1D-4AD8-A497-AAF3FB7CE9D9}">
      <text>
        <r>
          <rPr>
            <sz val="9"/>
            <color indexed="81"/>
            <rFont val="Tahoma"/>
            <family val="2"/>
          </rPr>
          <t>Enter benefit rate and provide calculation.</t>
        </r>
      </text>
    </comment>
    <comment ref="Q18" authorId="0" shapeId="0" xr:uid="{175F0F4B-0361-43C7-9508-C49DAB50ABAD}">
      <text>
        <r>
          <rPr>
            <sz val="9"/>
            <color indexed="81"/>
            <rFont val="Tahoma"/>
            <family val="2"/>
          </rPr>
          <t>Enter benefit rate and provide calculation.</t>
        </r>
      </text>
    </comment>
    <comment ref="R18" authorId="0" shapeId="0" xr:uid="{1D0685AF-E700-452D-99CD-0DB9EDBC1875}">
      <text>
        <r>
          <rPr>
            <sz val="9"/>
            <color indexed="81"/>
            <rFont val="Tahoma"/>
            <family val="2"/>
          </rPr>
          <t>Enter benefit rate and provide calculation.</t>
        </r>
      </text>
    </comment>
    <comment ref="T19" authorId="0" shapeId="0" xr:uid="{A59AB10A-6403-40AA-AEE9-ACE6FB7DC832}">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List>
</comments>
</file>

<file path=xl/sharedStrings.xml><?xml version="1.0" encoding="utf-8"?>
<sst xmlns="http://schemas.openxmlformats.org/spreadsheetml/2006/main" count="51" uniqueCount="29">
  <si>
    <t>CALL FOR PROPOSALS
WAGE SUMMARY DOCUMENT</t>
  </si>
  <si>
    <t>Legal Name of Organization:</t>
  </si>
  <si>
    <t>Project name:</t>
  </si>
  <si>
    <t>Fiscal Year</t>
  </si>
  <si>
    <t>2025-2026</t>
  </si>
  <si>
    <t>MERCs</t>
  </si>
  <si>
    <t>BENEFITS</t>
  </si>
  <si>
    <t>GRAND TOTAL</t>
  </si>
  <si>
    <t>FTE</t>
  </si>
  <si>
    <t>Hours</t>
  </si>
  <si>
    <t>Hourly Pay Rate</t>
  </si>
  <si>
    <t>Wages</t>
  </si>
  <si>
    <t>CPP @</t>
  </si>
  <si>
    <t>EI @</t>
  </si>
  <si>
    <t>WCB @</t>
  </si>
  <si>
    <t>Payroll Tax</t>
  </si>
  <si>
    <t>TOTAL MERCS</t>
  </si>
  <si>
    <t>Benefit 1</t>
  </si>
  <si>
    <t>Benefit 2</t>
  </si>
  <si>
    <t>Benefit 3</t>
  </si>
  <si>
    <t>Benefit 4</t>
  </si>
  <si>
    <t>TOTAL BENEFITS</t>
  </si>
  <si>
    <t>Project Delivery Staff</t>
  </si>
  <si>
    <t>Position Title</t>
  </si>
  <si>
    <t>Weekly Hours</t>
  </si>
  <si>
    <t>Annual Hours
(52 weeks)</t>
  </si>
  <si>
    <t>Total Project Delivery Wages</t>
  </si>
  <si>
    <t>Administrative Staff</t>
  </si>
  <si>
    <t>Total Administrative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</si>
</sst>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quot;$&quot;#,##0.00;\-&quot;$&quot;#,##0.00"/>
    <numFmt numFmtId="165" formatCode="_-&quot;$&quot;* #,##0.00_-;\-&quot;$&quot;* #,##0.00_-;_-&quot;$&quot;* &quot;-&quot;??_-;_-@_-"/>
    <numFmt numFmtId="166" formatCode="_-* #,##0.00_-;\-* #,##0.00_-;_-* &quot;-&quot;??_-;_-@_-"/>
    <numFmt numFmtId="167" formatCode="_(* #,##0_);_(* \(#,##0\);_(* &quot;-&quot;??_);_(@_)"/>
    <numFmt numFmtId="168" formatCode="_-* #,##0_-;\-* #,##0_-;_-* &quot;-&quot;??_-;_-@_-"/>
    <numFmt numFmtId="169" formatCode="0.0"/>
  </numFmts>
  <fonts count="10">
    <font>
      <sz val="11"/>
      <color theme="1"/>
      <name val="Calibri"/>
      <family val="2"/>
      <scheme val="minor"/>
    </font>
    <font>
      <sz val="11"/>
      <color theme="1"/>
      <name val="Calibri"/>
      <family val="2"/>
      <scheme val="minor"/>
    </font>
    <font>
      <sz val="11"/>
      <color theme="1"/>
      <name val="Avenir Next LT Pro"/>
      <family val="2"/>
    </font>
    <font>
      <b/>
      <sz val="14"/>
      <color theme="1"/>
      <name val="Avenir Next LT Pro"/>
      <family val="2"/>
    </font>
    <font>
      <b/>
      <sz val="11"/>
      <color theme="1"/>
      <name val="Avenir Next LT Pro"/>
      <family val="2"/>
    </font>
    <font>
      <sz val="8"/>
      <name val="Calibri"/>
      <family val="2"/>
      <scheme val="minor"/>
    </font>
    <font>
      <sz val="9"/>
      <color indexed="81"/>
      <name val="Tahoma"/>
      <family val="2"/>
    </font>
    <font>
      <sz val="9"/>
      <color indexed="81"/>
      <name val="Avenir Next LT Pro"/>
      <family val="2"/>
    </font>
    <font>
      <b/>
      <sz val="9"/>
      <color indexed="81"/>
      <name val="Avenir Next LT Pro"/>
      <family val="2"/>
    </font>
    <font>
      <sz val="9"/>
      <color indexed="81"/>
      <name val="Tahoma"/>
      <charset val="1"/>
    </font>
  </fonts>
  <fills count="6">
    <fill>
      <patternFill patternType="none"/>
    </fill>
    <fill>
      <patternFill patternType="gray125"/>
    </fill>
    <fill>
      <patternFill patternType="solid">
        <fgColor rgb="FFE1B728"/>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CCCC"/>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style="medium">
        <color theme="1"/>
      </left>
      <right style="medium">
        <color theme="1"/>
      </right>
      <top style="thin">
        <color theme="1" tint="0.499984740745262"/>
      </top>
      <bottom style="thin">
        <color theme="1" tint="0.499984740745262"/>
      </bottom>
      <diagonal/>
    </border>
    <border>
      <left style="medium">
        <color theme="1"/>
      </left>
      <right style="medium">
        <color theme="1"/>
      </right>
      <top style="thin">
        <color theme="1" tint="0.499984740745262"/>
      </top>
      <bottom style="medium">
        <color theme="1"/>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op>
      <bottom style="double">
        <color theme="1"/>
      </bottom>
      <diagonal/>
    </border>
    <border>
      <left style="medium">
        <color theme="1"/>
      </left>
      <right style="medium">
        <color theme="1"/>
      </right>
      <top style="medium">
        <color theme="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double">
        <color theme="1"/>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75">
    <xf numFmtId="0" fontId="0" fillId="0" borderId="0" xfId="0"/>
    <xf numFmtId="0" fontId="4" fillId="3" borderId="3" xfId="2" applyFont="1" applyFill="1" applyBorder="1" applyAlignment="1" applyProtection="1">
      <alignment horizontal="center" vertical="center"/>
      <protection locked="0"/>
    </xf>
    <xf numFmtId="9" fontId="4" fillId="3" borderId="3" xfId="3" applyFont="1" applyFill="1" applyBorder="1" applyAlignment="1" applyProtection="1">
      <alignment horizontal="center" vertical="center"/>
      <protection locked="0"/>
    </xf>
    <xf numFmtId="0" fontId="2" fillId="0" borderId="3" xfId="2" applyFont="1" applyBorder="1" applyAlignment="1" applyProtection="1">
      <alignment horizontal="left" vertical="center" wrapText="1"/>
      <protection locked="0"/>
    </xf>
    <xf numFmtId="2" fontId="2" fillId="0" borderId="3" xfId="2" applyNumberFormat="1" applyFont="1" applyBorder="1" applyAlignment="1" applyProtection="1">
      <alignment horizontal="center" vertical="center"/>
      <protection locked="0"/>
    </xf>
    <xf numFmtId="165" fontId="2" fillId="0" borderId="3" xfId="2" applyNumberFormat="1" applyFont="1" applyBorder="1" applyAlignment="1" applyProtection="1">
      <alignment horizontal="center" vertical="center"/>
      <protection locked="0"/>
    </xf>
    <xf numFmtId="165" fontId="2" fillId="0" borderId="3" xfId="1" applyNumberFormat="1" applyFont="1" applyFill="1" applyBorder="1" applyAlignment="1" applyProtection="1">
      <alignment horizontal="center" vertical="center"/>
      <protection locked="0"/>
    </xf>
    <xf numFmtId="165" fontId="2" fillId="0" borderId="8" xfId="1" applyNumberFormat="1" applyFont="1" applyFill="1" applyBorder="1" applyAlignment="1" applyProtection="1">
      <alignment horizontal="center" vertical="center"/>
      <protection locked="0"/>
    </xf>
    <xf numFmtId="165" fontId="4" fillId="5" borderId="10" xfId="1" applyNumberFormat="1" applyFont="1" applyFill="1" applyBorder="1" applyAlignment="1" applyProtection="1">
      <alignment horizontal="center" vertical="center"/>
    </xf>
    <xf numFmtId="165" fontId="4" fillId="5" borderId="11" xfId="1" applyNumberFormat="1" applyFont="1" applyFill="1" applyBorder="1" applyAlignment="1" applyProtection="1">
      <alignment horizontal="center" vertical="center"/>
    </xf>
    <xf numFmtId="165" fontId="4" fillId="3" borderId="18" xfId="1" applyNumberFormat="1" applyFont="1" applyFill="1" applyBorder="1" applyAlignment="1" applyProtection="1">
      <alignment horizontal="center" vertical="center"/>
    </xf>
    <xf numFmtId="165" fontId="4" fillId="0" borderId="14" xfId="1" applyNumberFormat="1" applyFont="1" applyFill="1" applyBorder="1" applyAlignment="1" applyProtection="1">
      <alignment horizontal="center" vertical="center"/>
    </xf>
    <xf numFmtId="42" fontId="2" fillId="0" borderId="0" xfId="1" applyNumberFormat="1" applyFont="1" applyFill="1" applyBorder="1" applyAlignment="1" applyProtection="1">
      <alignment horizontal="center" vertical="center"/>
    </xf>
    <xf numFmtId="165" fontId="2" fillId="4" borderId="3" xfId="1" applyNumberFormat="1" applyFont="1" applyFill="1" applyBorder="1" applyAlignment="1" applyProtection="1">
      <alignment horizontal="center" vertical="center"/>
    </xf>
    <xf numFmtId="165" fontId="2" fillId="4" borderId="7" xfId="1" applyNumberFormat="1" applyFont="1" applyFill="1" applyBorder="1" applyAlignment="1" applyProtection="1">
      <alignment horizontal="center" vertical="center"/>
    </xf>
    <xf numFmtId="165" fontId="2" fillId="4" borderId="9" xfId="1" applyNumberFormat="1" applyFont="1" applyFill="1" applyBorder="1" applyAlignment="1" applyProtection="1">
      <alignment horizontal="center" vertical="center"/>
    </xf>
    <xf numFmtId="9" fontId="4" fillId="3" borderId="20" xfId="3" applyFont="1" applyFill="1" applyBorder="1" applyAlignment="1" applyProtection="1">
      <alignment horizontal="center" vertical="center"/>
      <protection locked="0"/>
    </xf>
    <xf numFmtId="165" fontId="2" fillId="0" borderId="14" xfId="1" applyNumberFormat="1" applyFont="1" applyFill="1" applyBorder="1" applyAlignment="1" applyProtection="1">
      <alignment horizontal="center" vertical="center"/>
      <protection locked="0"/>
    </xf>
    <xf numFmtId="0" fontId="4" fillId="3" borderId="20" xfId="2" applyFont="1" applyFill="1" applyBorder="1" applyAlignment="1" applyProtection="1">
      <alignment horizontal="center" vertical="center"/>
      <protection locked="0"/>
    </xf>
    <xf numFmtId="9" fontId="4" fillId="3" borderId="22" xfId="3" applyFont="1" applyFill="1" applyBorder="1" applyAlignment="1" applyProtection="1">
      <alignment horizontal="center" vertical="center"/>
      <protection locked="0"/>
    </xf>
    <xf numFmtId="165" fontId="2" fillId="0" borderId="20" xfId="1" applyNumberFormat="1" applyFont="1" applyFill="1" applyBorder="1" applyAlignment="1" applyProtection="1">
      <alignment horizontal="center" vertical="center"/>
      <protection locked="0"/>
    </xf>
    <xf numFmtId="165" fontId="2" fillId="0" borderId="23" xfId="1" applyNumberFormat="1" applyFont="1" applyFill="1" applyBorder="1" applyAlignment="1" applyProtection="1">
      <alignment horizontal="center" vertical="center"/>
      <protection locked="0"/>
    </xf>
    <xf numFmtId="165" fontId="2" fillId="4" borderId="26" xfId="1" applyNumberFormat="1" applyFont="1" applyFill="1" applyBorder="1" applyAlignment="1" applyProtection="1">
      <alignment horizontal="center" vertical="center"/>
    </xf>
    <xf numFmtId="165" fontId="4" fillId="2" borderId="28" xfId="1" applyNumberFormat="1" applyFont="1" applyFill="1" applyBorder="1" applyAlignment="1" applyProtection="1">
      <alignment horizontal="center" vertical="center"/>
    </xf>
    <xf numFmtId="169" fontId="2" fillId="0" borderId="30" xfId="2" applyNumberFormat="1" applyFont="1" applyBorder="1" applyAlignment="1" applyProtection="1">
      <alignment horizontal="center" vertical="center"/>
      <protection locked="0"/>
    </xf>
    <xf numFmtId="169" fontId="2" fillId="0" borderId="27" xfId="2" applyNumberFormat="1" applyFont="1" applyBorder="1" applyAlignment="1" applyProtection="1">
      <alignment horizontal="center" vertical="center"/>
      <protection locked="0"/>
    </xf>
    <xf numFmtId="165" fontId="2" fillId="0" borderId="31" xfId="2" applyNumberFormat="1" applyFont="1" applyBorder="1" applyAlignment="1" applyProtection="1">
      <alignment horizontal="center" vertical="center"/>
      <protection locked="0"/>
    </xf>
    <xf numFmtId="165" fontId="2" fillId="4" borderId="31" xfId="1" applyNumberFormat="1" applyFont="1" applyFill="1" applyBorder="1" applyAlignment="1" applyProtection="1">
      <alignment horizontal="center" vertical="center"/>
    </xf>
    <xf numFmtId="165" fontId="2" fillId="0" borderId="31" xfId="1" applyNumberFormat="1" applyFont="1" applyFill="1" applyBorder="1" applyAlignment="1" applyProtection="1">
      <alignment horizontal="center" vertical="center"/>
      <protection locked="0"/>
    </xf>
    <xf numFmtId="165" fontId="2" fillId="4" borderId="32" xfId="1" applyNumberFormat="1" applyFont="1" applyFill="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167" fontId="4" fillId="0" borderId="0" xfId="2" applyNumberFormat="1" applyFont="1" applyAlignment="1">
      <alignment horizontal="center" vertical="center"/>
    </xf>
    <xf numFmtId="167" fontId="4" fillId="0" borderId="16" xfId="2" applyNumberFormat="1"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4" fillId="2" borderId="3" xfId="2" applyFont="1" applyFill="1" applyBorder="1" applyAlignment="1">
      <alignment horizontal="center" vertical="center"/>
    </xf>
    <xf numFmtId="0" fontId="4" fillId="4" borderId="3" xfId="2" applyFont="1" applyFill="1" applyBorder="1" applyAlignment="1">
      <alignment horizontal="center" vertical="center" wrapText="1"/>
    </xf>
    <xf numFmtId="168" fontId="4" fillId="4" borderId="3" xfId="2" applyNumberFormat="1" applyFont="1" applyFill="1" applyBorder="1" applyAlignment="1">
      <alignment horizontal="center" vertical="center" wrapText="1"/>
    </xf>
    <xf numFmtId="168" fontId="4" fillId="4" borderId="4" xfId="2" applyNumberFormat="1" applyFont="1" applyFill="1" applyBorder="1" applyAlignment="1">
      <alignment horizontal="center" vertical="center" wrapText="1"/>
    </xf>
    <xf numFmtId="10" fontId="4" fillId="2" borderId="3" xfId="2" applyNumberFormat="1" applyFont="1" applyFill="1" applyBorder="1" applyAlignment="1">
      <alignment horizontal="center" vertical="center"/>
    </xf>
    <xf numFmtId="0" fontId="2" fillId="0" borderId="3" xfId="2" applyFont="1" applyBorder="1" applyAlignment="1">
      <alignment horizontal="center" vertical="center"/>
    </xf>
    <xf numFmtId="168" fontId="2" fillId="4" borderId="4" xfId="2" applyNumberFormat="1" applyFont="1" applyFill="1" applyBorder="1" applyAlignment="1">
      <alignment horizontal="center" vertical="center"/>
    </xf>
    <xf numFmtId="166" fontId="2" fillId="4" borderId="3" xfId="2" applyNumberFormat="1" applyFont="1" applyFill="1" applyBorder="1" applyAlignment="1">
      <alignment horizontal="center" vertical="center"/>
    </xf>
    <xf numFmtId="166" fontId="2" fillId="4" borderId="31" xfId="2" applyNumberFormat="1" applyFont="1" applyFill="1" applyBorder="1" applyAlignment="1">
      <alignment horizontal="center" vertical="center"/>
    </xf>
    <xf numFmtId="168" fontId="2" fillId="0" borderId="12" xfId="2" applyNumberFormat="1" applyFont="1" applyBorder="1" applyAlignment="1">
      <alignment horizontal="center" vertical="center"/>
    </xf>
    <xf numFmtId="168" fontId="4" fillId="0" borderId="12" xfId="2" applyNumberFormat="1" applyFont="1" applyBorder="1" applyAlignment="1">
      <alignment horizontal="right" vertical="center"/>
    </xf>
    <xf numFmtId="164" fontId="4" fillId="0" borderId="17" xfId="2" applyNumberFormat="1" applyFont="1" applyBorder="1" applyAlignment="1">
      <alignment vertical="center"/>
    </xf>
    <xf numFmtId="168" fontId="2" fillId="0" borderId="0" xfId="2" applyNumberFormat="1" applyFont="1" applyAlignment="1">
      <alignment horizontal="center" vertical="center"/>
    </xf>
    <xf numFmtId="168" fontId="4" fillId="0" borderId="0" xfId="2" applyNumberFormat="1" applyFont="1" applyAlignment="1">
      <alignment horizontal="center" vertical="center"/>
    </xf>
    <xf numFmtId="164" fontId="2" fillId="0" borderId="0" xfId="2" applyNumberFormat="1" applyFont="1" applyAlignment="1">
      <alignment horizontal="center" vertical="center"/>
    </xf>
    <xf numFmtId="166" fontId="2" fillId="0" borderId="0" xfId="2" applyNumberFormat="1" applyFont="1" applyAlignment="1">
      <alignment horizontal="center" vertical="center"/>
    </xf>
    <xf numFmtId="168" fontId="4" fillId="0" borderId="17" xfId="2" applyNumberFormat="1"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4" fillId="2" borderId="3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6"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5" borderId="19" xfId="2" applyFont="1" applyFill="1" applyBorder="1" applyAlignment="1">
      <alignment horizontal="center" vertical="center"/>
    </xf>
    <xf numFmtId="0" fontId="4" fillId="5" borderId="10" xfId="2" applyFont="1" applyFill="1" applyBorder="1" applyAlignment="1">
      <alignment horizontal="center" vertical="center"/>
    </xf>
    <xf numFmtId="0" fontId="4" fillId="3" borderId="7" xfId="2" applyFont="1" applyFill="1" applyBorder="1" applyAlignment="1">
      <alignment horizontal="center" vertical="center"/>
    </xf>
    <xf numFmtId="167" fontId="4" fillId="4" borderId="3" xfId="2" applyNumberFormat="1" applyFont="1" applyFill="1" applyBorder="1" applyAlignment="1">
      <alignment horizontal="center" vertical="center"/>
    </xf>
    <xf numFmtId="167" fontId="4" fillId="0" borderId="4" xfId="2" applyNumberFormat="1" applyFont="1" applyBorder="1" applyAlignment="1" applyProtection="1">
      <alignment horizontal="center" vertical="center"/>
      <protection locked="0"/>
    </xf>
    <xf numFmtId="164" fontId="4" fillId="0" borderId="3" xfId="2" applyNumberFormat="1" applyFont="1" applyBorder="1" applyAlignment="1">
      <alignment horizontal="right" vertical="center"/>
    </xf>
    <xf numFmtId="164" fontId="4" fillId="0" borderId="14" xfId="2" applyNumberFormat="1" applyFont="1" applyBorder="1" applyAlignment="1">
      <alignment horizontal="right" vertical="center"/>
    </xf>
    <xf numFmtId="0" fontId="4" fillId="2" borderId="29"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25" xfId="2" applyFont="1" applyFill="1" applyBorder="1" applyAlignment="1">
      <alignment horizontal="center" vertical="center"/>
    </xf>
  </cellXfs>
  <cellStyles count="4">
    <cellStyle name="Currency" xfId="1" builtinId="4"/>
    <cellStyle name="Normal" xfId="0" builtinId="0"/>
    <cellStyle name="Normal 2" xfId="2" xr:uid="{2D7C8362-E4AA-4A96-947E-ADAA7711BBDE}"/>
    <cellStyle name="Percent" xfId="3" builtinId="5"/>
  </cellStyles>
  <dxfs count="0"/>
  <tableStyles count="0" defaultTableStyle="TableStyleMedium2" defaultPivotStyle="PivotStyleLight16"/>
  <colors>
    <mruColors>
      <color rgb="FFFFCCCC"/>
      <color rgb="FFE1B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30480</xdr:rowOff>
    </xdr:from>
    <xdr:to>
      <xdr:col>1</xdr:col>
      <xdr:colOff>1109822</xdr:colOff>
      <xdr:row>0</xdr:row>
      <xdr:rowOff>754290</xdr:rowOff>
    </xdr:to>
    <xdr:pic>
      <xdr:nvPicPr>
        <xdr:cNvPr id="4" name="Picture 3">
          <a:extLst>
            <a:ext uri="{FF2B5EF4-FFF2-40B4-BE49-F238E27FC236}">
              <a16:creationId xmlns:a16="http://schemas.microsoft.com/office/drawing/2014/main" id="{8F77AB0F-276A-4541-AA02-A1B50ADF5B1D}"/>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30480"/>
          <a:ext cx="1098392" cy="723810"/>
        </a:xfrm>
        <a:prstGeom prst="rect">
          <a:avLst/>
        </a:prstGeom>
        <a:ln>
          <a:noFill/>
        </a:ln>
      </xdr:spPr>
    </xdr:pic>
    <xdr:clientData/>
  </xdr:twoCellAnchor>
  <xdr:twoCellAnchor>
    <xdr:from>
      <xdr:col>1</xdr:col>
      <xdr:colOff>209550</xdr:colOff>
      <xdr:row>23</xdr:row>
      <xdr:rowOff>114300</xdr:rowOff>
    </xdr:from>
    <xdr:to>
      <xdr:col>3</xdr:col>
      <xdr:colOff>461010</xdr:colOff>
      <xdr:row>34</xdr:row>
      <xdr:rowOff>57150</xdr:rowOff>
    </xdr:to>
    <xdr:sp macro="" textlink="">
      <xdr:nvSpPr>
        <xdr:cNvPr id="2" name="TextBox 1">
          <a:extLst>
            <a:ext uri="{FF2B5EF4-FFF2-40B4-BE49-F238E27FC236}">
              <a16:creationId xmlns:a16="http://schemas.microsoft.com/office/drawing/2014/main" id="{35AF15E0-4198-4DCF-85DA-593CBAE90C22}"/>
            </a:ext>
          </a:extLst>
        </xdr:cNvPr>
        <xdr:cNvSpPr txBox="1"/>
      </xdr:nvSpPr>
      <xdr:spPr>
        <a:xfrm>
          <a:off x="209550" y="6972300"/>
          <a:ext cx="4080510" cy="209550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Instructions</a:t>
          </a:r>
        </a:p>
        <a:p>
          <a:endParaRPr lang="en-CA" sz="1100"/>
        </a:p>
        <a:p>
          <a:r>
            <a:rPr lang="en-CA" sz="1100"/>
            <a:t>1. Enter weekly hours</a:t>
          </a:r>
          <a:r>
            <a:rPr lang="en-CA" sz="1100" baseline="0"/>
            <a:t> in column D</a:t>
          </a:r>
          <a:r>
            <a:rPr lang="en-CA" sz="1100"/>
            <a:t> </a:t>
          </a:r>
        </a:p>
        <a:p>
          <a:r>
            <a:rPr lang="en-CA" sz="1100"/>
            <a:t>2. Enter hourly rate in column</a:t>
          </a:r>
          <a:r>
            <a:rPr lang="en-CA" sz="1100" baseline="0"/>
            <a:t> H</a:t>
          </a:r>
        </a:p>
        <a:p>
          <a:r>
            <a:rPr lang="en-CA" sz="1100" baseline="0"/>
            <a:t>3. Enter FTE (0.00 to 1.0) in column F</a:t>
          </a:r>
        </a:p>
        <a:p>
          <a:r>
            <a:rPr lang="en-CA" sz="1100"/>
            <a:t>4. Enter CPP Rate</a:t>
          </a:r>
          <a:r>
            <a:rPr lang="en-CA" sz="1100" baseline="0"/>
            <a:t> in cell J7</a:t>
          </a:r>
        </a:p>
        <a:p>
          <a:r>
            <a:rPr lang="en-CA" sz="1100" baseline="0"/>
            <a:t>5. Enter EI Rate in cell K7</a:t>
          </a:r>
        </a:p>
        <a:p>
          <a:r>
            <a:rPr lang="en-CA" sz="1100" baseline="0"/>
            <a:t>6. Enter WCB Rate in cell L7</a:t>
          </a:r>
        </a:p>
        <a:p>
          <a:r>
            <a:rPr lang="en-CA" sz="1100" baseline="0"/>
            <a:t>7. Enter Payroll Tax in cell M7 if applicable</a:t>
          </a:r>
        </a:p>
        <a:p>
          <a:r>
            <a:rPr lang="en-CA" sz="1100" baseline="0"/>
            <a:t>8. Enter the type of benefit (e.g.: dental, health, etc.) in cells O6 to R6 </a:t>
          </a:r>
        </a:p>
        <a:p>
          <a:r>
            <a:rPr lang="en-CA" sz="1100" baseline="0"/>
            <a:t>9. Enter eligible benefit rates in cells O7 to R7</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E4EE-E184-450F-BFDE-861B8161267D}">
  <sheetPr>
    <tabColor rgb="FF7030A0"/>
    <pageSetUpPr fitToPage="1"/>
  </sheetPr>
  <dimension ref="B1:AM25"/>
  <sheetViews>
    <sheetView showGridLines="0" tabSelected="1" topLeftCell="B1" zoomScaleNormal="100" workbookViewId="0">
      <selection activeCell="H6" sqref="H6:H7"/>
    </sheetView>
  </sheetViews>
  <sheetFormatPr defaultColWidth="8.85546875" defaultRowHeight="15" customHeight="1"/>
  <cols>
    <col min="1" max="1" width="0" style="30" hidden="1" customWidth="1"/>
    <col min="2" max="2" width="16.7109375" style="30" bestFit="1" customWidth="1"/>
    <col min="3" max="3" width="40.7109375" style="30" customWidth="1"/>
    <col min="4" max="4" width="15.28515625" style="30" bestFit="1" customWidth="1"/>
    <col min="5" max="5" width="14.7109375" style="30" bestFit="1" customWidth="1"/>
    <col min="6" max="6" width="5.7109375" style="30" customWidth="1"/>
    <col min="7" max="7" width="11.5703125" style="30" bestFit="1" customWidth="1"/>
    <col min="8" max="8" width="10.7109375" style="30" customWidth="1"/>
    <col min="9" max="13" width="12.7109375" style="30" customWidth="1"/>
    <col min="14" max="14" width="16.5703125" style="30" bestFit="1" customWidth="1"/>
    <col min="15" max="18" width="12.7109375" style="30" customWidth="1"/>
    <col min="19" max="19" width="20.7109375" style="30" customWidth="1"/>
    <col min="20" max="20" width="17.28515625" style="30" bestFit="1" customWidth="1"/>
    <col min="21" max="21" width="8.85546875" style="30"/>
    <col min="22" max="22" width="13.42578125" style="30" bestFit="1" customWidth="1"/>
    <col min="23" max="23" width="18.7109375" style="30" bestFit="1" customWidth="1"/>
    <col min="24" max="16384" width="8.85546875" style="30"/>
  </cols>
  <sheetData>
    <row r="1" spans="2:39" ht="60" customHeight="1">
      <c r="C1" s="54" t="s">
        <v>0</v>
      </c>
      <c r="D1" s="55"/>
      <c r="E1" s="55"/>
      <c r="F1" s="55"/>
      <c r="G1" s="55"/>
      <c r="H1" s="55"/>
      <c r="I1" s="55"/>
      <c r="J1" s="55"/>
      <c r="K1" s="55"/>
      <c r="L1" s="55"/>
      <c r="M1" s="55"/>
      <c r="N1" s="55"/>
      <c r="O1" s="55"/>
      <c r="P1" s="55"/>
      <c r="Q1" s="55"/>
      <c r="R1" s="55"/>
      <c r="S1" s="55"/>
      <c r="T1" s="55"/>
    </row>
    <row r="2" spans="2:39" ht="19.899999999999999" customHeight="1">
      <c r="C2" s="32" t="s">
        <v>1</v>
      </c>
      <c r="D2" s="56"/>
      <c r="E2" s="56"/>
      <c r="F2" s="56"/>
      <c r="G2" s="56"/>
      <c r="H2" s="56"/>
      <c r="I2" s="56"/>
      <c r="V2" s="31"/>
      <c r="W2" s="31"/>
      <c r="X2" s="31"/>
      <c r="Y2" s="31"/>
      <c r="Z2" s="31"/>
      <c r="AA2" s="31"/>
      <c r="AB2" s="31"/>
      <c r="AC2" s="31"/>
      <c r="AD2" s="31"/>
      <c r="AE2" s="31"/>
      <c r="AF2" s="31"/>
      <c r="AG2" s="31"/>
      <c r="AH2" s="31"/>
      <c r="AI2" s="31"/>
      <c r="AJ2" s="31"/>
      <c r="AK2" s="31"/>
      <c r="AL2" s="31"/>
      <c r="AM2" s="31"/>
    </row>
    <row r="3" spans="2:39" ht="19.899999999999999" customHeight="1">
      <c r="C3" s="32" t="s">
        <v>2</v>
      </c>
      <c r="D3" s="57"/>
      <c r="E3" s="57"/>
      <c r="F3" s="57"/>
      <c r="G3" s="57"/>
      <c r="H3" s="57"/>
      <c r="I3" s="57"/>
      <c r="V3" s="31"/>
      <c r="W3" s="31"/>
      <c r="X3" s="31"/>
      <c r="Y3" s="31"/>
      <c r="Z3" s="31"/>
      <c r="AA3" s="31"/>
      <c r="AB3" s="31"/>
      <c r="AC3" s="31"/>
      <c r="AD3" s="31"/>
      <c r="AE3" s="31"/>
      <c r="AF3" s="31"/>
      <c r="AG3" s="31"/>
      <c r="AH3" s="31"/>
      <c r="AI3" s="31"/>
      <c r="AJ3" s="31"/>
      <c r="AK3" s="31"/>
      <c r="AL3" s="31"/>
      <c r="AM3" s="31"/>
    </row>
    <row r="4" spans="2:39" ht="19.899999999999999" customHeight="1" thickBot="1">
      <c r="W4" s="31"/>
      <c r="X4" s="31"/>
      <c r="Y4" s="31"/>
      <c r="Z4" s="31"/>
      <c r="AA4" s="31"/>
      <c r="AB4" s="31"/>
      <c r="AC4" s="31"/>
      <c r="AD4" s="31"/>
      <c r="AE4" s="31"/>
      <c r="AF4" s="31"/>
      <c r="AG4" s="31"/>
      <c r="AH4" s="31"/>
      <c r="AI4" s="31"/>
      <c r="AJ4" s="31"/>
      <c r="AK4" s="31"/>
      <c r="AL4" s="31"/>
      <c r="AM4" s="31"/>
    </row>
    <row r="5" spans="2:39" ht="19.899999999999999" customHeight="1">
      <c r="B5" s="33"/>
      <c r="C5" s="34"/>
      <c r="D5" s="68" t="s">
        <v>3</v>
      </c>
      <c r="E5" s="69" t="s">
        <v>4</v>
      </c>
      <c r="F5" s="72" t="s">
        <v>5</v>
      </c>
      <c r="G5" s="73"/>
      <c r="H5" s="73"/>
      <c r="I5" s="73"/>
      <c r="J5" s="73"/>
      <c r="K5" s="73"/>
      <c r="L5" s="73"/>
      <c r="M5" s="73"/>
      <c r="N5" s="74"/>
      <c r="O5" s="62" t="s">
        <v>6</v>
      </c>
      <c r="P5" s="63"/>
      <c r="Q5" s="63"/>
      <c r="R5" s="63"/>
      <c r="S5" s="64"/>
      <c r="T5" s="65" t="s">
        <v>7</v>
      </c>
    </row>
    <row r="6" spans="2:39" ht="19.899999999999999" customHeight="1">
      <c r="B6" s="35"/>
      <c r="C6" s="36"/>
      <c r="D6" s="68"/>
      <c r="E6" s="69"/>
      <c r="F6" s="58" t="s">
        <v>8</v>
      </c>
      <c r="G6" s="59" t="s">
        <v>9</v>
      </c>
      <c r="H6" s="60" t="s">
        <v>10</v>
      </c>
      <c r="I6" s="59" t="s">
        <v>11</v>
      </c>
      <c r="J6" s="37" t="s">
        <v>12</v>
      </c>
      <c r="K6" s="37" t="s">
        <v>13</v>
      </c>
      <c r="L6" s="37" t="s">
        <v>14</v>
      </c>
      <c r="M6" s="37" t="s">
        <v>15</v>
      </c>
      <c r="N6" s="61" t="s">
        <v>16</v>
      </c>
      <c r="O6" s="18" t="s">
        <v>17</v>
      </c>
      <c r="P6" s="1" t="s">
        <v>18</v>
      </c>
      <c r="Q6" s="1" t="s">
        <v>19</v>
      </c>
      <c r="R6" s="1" t="s">
        <v>20</v>
      </c>
      <c r="S6" s="67" t="s">
        <v>21</v>
      </c>
      <c r="T6" s="66"/>
    </row>
    <row r="7" spans="2:39" ht="28.9">
      <c r="B7" s="38" t="s">
        <v>22</v>
      </c>
      <c r="C7" s="38" t="s">
        <v>23</v>
      </c>
      <c r="D7" s="39" t="s">
        <v>24</v>
      </c>
      <c r="E7" s="40" t="s">
        <v>25</v>
      </c>
      <c r="F7" s="58"/>
      <c r="G7" s="59"/>
      <c r="H7" s="60"/>
      <c r="I7" s="59"/>
      <c r="J7" s="41">
        <v>5.7000000000000002E-2</v>
      </c>
      <c r="K7" s="41">
        <v>1.6400000000000001E-2</v>
      </c>
      <c r="L7" s="41">
        <v>0</v>
      </c>
      <c r="M7" s="41">
        <v>0.15</v>
      </c>
      <c r="N7" s="61"/>
      <c r="O7" s="19"/>
      <c r="P7" s="2"/>
      <c r="Q7" s="2"/>
      <c r="R7" s="2"/>
      <c r="S7" s="67"/>
      <c r="T7" s="66"/>
    </row>
    <row r="8" spans="2:39" ht="19.899999999999999" customHeight="1">
      <c r="B8" s="42">
        <v>1</v>
      </c>
      <c r="C8" s="3"/>
      <c r="D8" s="4">
        <v>40</v>
      </c>
      <c r="E8" s="43">
        <f>D8*52</f>
        <v>2080</v>
      </c>
      <c r="F8" s="24">
        <v>1</v>
      </c>
      <c r="G8" s="44">
        <f>E8*F8</f>
        <v>2080</v>
      </c>
      <c r="H8" s="5">
        <v>0</v>
      </c>
      <c r="I8" s="13">
        <f>H8*G8</f>
        <v>0</v>
      </c>
      <c r="J8" s="6">
        <f>(((H8*2080)-3500)*J$7)/2080*G8</f>
        <v>-199.5</v>
      </c>
      <c r="K8" s="6">
        <f>($K$7*I8)*1.4</f>
        <v>0</v>
      </c>
      <c r="L8" s="6">
        <f>$I8*L$7</f>
        <v>0</v>
      </c>
      <c r="M8" s="6">
        <f>$I8*M$7</f>
        <v>0</v>
      </c>
      <c r="N8" s="22">
        <f>SUM(I8:M8)</f>
        <v>-199.5</v>
      </c>
      <c r="O8" s="20">
        <v>0</v>
      </c>
      <c r="P8" s="17">
        <v>0</v>
      </c>
      <c r="Q8" s="6">
        <v>0</v>
      </c>
      <c r="R8" s="6">
        <f>$I8*R$7</f>
        <v>0</v>
      </c>
      <c r="S8" s="14">
        <f>SUM(O8:R8)</f>
        <v>0</v>
      </c>
      <c r="T8" s="8">
        <f>N8+S8</f>
        <v>-199.5</v>
      </c>
    </row>
    <row r="9" spans="2:39" ht="19.899999999999999" customHeight="1">
      <c r="B9" s="42">
        <v>2</v>
      </c>
      <c r="C9" s="3"/>
      <c r="D9" s="4">
        <v>40</v>
      </c>
      <c r="E9" s="43">
        <f>D9*52</f>
        <v>2080</v>
      </c>
      <c r="F9" s="24">
        <v>1</v>
      </c>
      <c r="G9" s="44">
        <f t="shared" ref="G9:G12" si="0">E9*F9</f>
        <v>2080</v>
      </c>
      <c r="H9" s="5">
        <v>0</v>
      </c>
      <c r="I9" s="13">
        <f>H9*G9</f>
        <v>0</v>
      </c>
      <c r="J9" s="6">
        <f>(((H9*2080)-3500)*J$7)/2080*G9</f>
        <v>-199.5</v>
      </c>
      <c r="K9" s="6">
        <f t="shared" ref="K9:K12" si="1">($K$7*I9)*1.4</f>
        <v>0</v>
      </c>
      <c r="L9" s="6">
        <f t="shared" ref="L9:R12" si="2">$I9*L$7</f>
        <v>0</v>
      </c>
      <c r="M9" s="6">
        <f t="shared" si="2"/>
        <v>0</v>
      </c>
      <c r="N9" s="22">
        <f t="shared" ref="N9:N12" si="3">SUM(I9:M9)</f>
        <v>-199.5</v>
      </c>
      <c r="O9" s="20">
        <f t="shared" si="2"/>
        <v>0</v>
      </c>
      <c r="P9" s="6">
        <f t="shared" si="2"/>
        <v>0</v>
      </c>
      <c r="Q9" s="6">
        <f t="shared" si="2"/>
        <v>0</v>
      </c>
      <c r="R9" s="6">
        <f t="shared" si="2"/>
        <v>0</v>
      </c>
      <c r="S9" s="14">
        <f>SUM(O9:R9)</f>
        <v>0</v>
      </c>
      <c r="T9" s="8">
        <f t="shared" ref="T9:T12" si="4">N9+S9</f>
        <v>-199.5</v>
      </c>
    </row>
    <row r="10" spans="2:39" ht="19.899999999999999" customHeight="1">
      <c r="B10" s="42">
        <v>3</v>
      </c>
      <c r="C10" s="3"/>
      <c r="D10" s="4">
        <v>40</v>
      </c>
      <c r="E10" s="43">
        <f>D10*52</f>
        <v>2080</v>
      </c>
      <c r="F10" s="24">
        <v>1</v>
      </c>
      <c r="G10" s="44">
        <f t="shared" si="0"/>
        <v>2080</v>
      </c>
      <c r="H10" s="5">
        <v>0</v>
      </c>
      <c r="I10" s="13">
        <f>H10*G10</f>
        <v>0</v>
      </c>
      <c r="J10" s="6">
        <f>(((H10*2080)-3500)*J$7)/2080*G10</f>
        <v>-199.5</v>
      </c>
      <c r="K10" s="6">
        <f t="shared" si="1"/>
        <v>0</v>
      </c>
      <c r="L10" s="6">
        <f t="shared" si="2"/>
        <v>0</v>
      </c>
      <c r="M10" s="6">
        <f t="shared" si="2"/>
        <v>0</v>
      </c>
      <c r="N10" s="22">
        <f t="shared" si="3"/>
        <v>-199.5</v>
      </c>
      <c r="O10" s="20">
        <f t="shared" si="2"/>
        <v>0</v>
      </c>
      <c r="P10" s="6">
        <f t="shared" si="2"/>
        <v>0</v>
      </c>
      <c r="Q10" s="6">
        <f t="shared" si="2"/>
        <v>0</v>
      </c>
      <c r="R10" s="6">
        <f t="shared" si="2"/>
        <v>0</v>
      </c>
      <c r="S10" s="14">
        <f>SUM(O10:R10)</f>
        <v>0</v>
      </c>
      <c r="T10" s="8">
        <f t="shared" si="4"/>
        <v>-199.5</v>
      </c>
    </row>
    <row r="11" spans="2:39" ht="19.899999999999999" customHeight="1">
      <c r="B11" s="42">
        <v>4</v>
      </c>
      <c r="C11" s="3"/>
      <c r="D11" s="4">
        <v>40</v>
      </c>
      <c r="E11" s="43">
        <f t="shared" ref="E11:E12" si="5">D11*52</f>
        <v>2080</v>
      </c>
      <c r="F11" s="24">
        <v>1</v>
      </c>
      <c r="G11" s="44">
        <f t="shared" si="0"/>
        <v>2080</v>
      </c>
      <c r="H11" s="5">
        <v>0</v>
      </c>
      <c r="I11" s="13">
        <f>H11*G11</f>
        <v>0</v>
      </c>
      <c r="J11" s="6">
        <f>(((H11*2080)-3500)*J$7)/2080*G11</f>
        <v>-199.5</v>
      </c>
      <c r="K11" s="6">
        <f t="shared" si="1"/>
        <v>0</v>
      </c>
      <c r="L11" s="6">
        <f t="shared" si="2"/>
        <v>0</v>
      </c>
      <c r="M11" s="6">
        <f t="shared" si="2"/>
        <v>0</v>
      </c>
      <c r="N11" s="22">
        <f t="shared" si="3"/>
        <v>-199.5</v>
      </c>
      <c r="O11" s="20">
        <f t="shared" si="2"/>
        <v>0</v>
      </c>
      <c r="P11" s="6">
        <f t="shared" si="2"/>
        <v>0</v>
      </c>
      <c r="Q11" s="6">
        <f t="shared" si="2"/>
        <v>0</v>
      </c>
      <c r="R11" s="6">
        <f t="shared" si="2"/>
        <v>0</v>
      </c>
      <c r="S11" s="14">
        <f>SUM(O11:R11)</f>
        <v>0</v>
      </c>
      <c r="T11" s="8">
        <f t="shared" si="4"/>
        <v>-199.5</v>
      </c>
    </row>
    <row r="12" spans="2:39" ht="19.899999999999999" customHeight="1" thickBot="1">
      <c r="B12" s="42">
        <v>5</v>
      </c>
      <c r="C12" s="3"/>
      <c r="D12" s="4">
        <v>40</v>
      </c>
      <c r="E12" s="43">
        <f t="shared" si="5"/>
        <v>2080</v>
      </c>
      <c r="F12" s="25">
        <v>1</v>
      </c>
      <c r="G12" s="45">
        <f t="shared" si="0"/>
        <v>2080</v>
      </c>
      <c r="H12" s="26">
        <v>0</v>
      </c>
      <c r="I12" s="27">
        <f>H12*G12</f>
        <v>0</v>
      </c>
      <c r="J12" s="28">
        <f>(((H12*2080)-3500)*J$7)/2080*G12</f>
        <v>-199.5</v>
      </c>
      <c r="K12" s="28">
        <f t="shared" si="1"/>
        <v>0</v>
      </c>
      <c r="L12" s="28">
        <f t="shared" si="2"/>
        <v>0</v>
      </c>
      <c r="M12" s="28">
        <f t="shared" si="2"/>
        <v>0</v>
      </c>
      <c r="N12" s="29">
        <f t="shared" si="3"/>
        <v>-199.5</v>
      </c>
      <c r="O12" s="21">
        <f t="shared" si="2"/>
        <v>0</v>
      </c>
      <c r="P12" s="7">
        <f t="shared" si="2"/>
        <v>0</v>
      </c>
      <c r="Q12" s="7">
        <f t="shared" si="2"/>
        <v>0</v>
      </c>
      <c r="R12" s="7">
        <f t="shared" si="2"/>
        <v>0</v>
      </c>
      <c r="S12" s="15">
        <f>SUM(O12:R12)</f>
        <v>0</v>
      </c>
      <c r="T12" s="9">
        <f t="shared" si="4"/>
        <v>-199.5</v>
      </c>
    </row>
    <row r="13" spans="2:39" ht="19.899999999999999" customHeight="1" thickBot="1">
      <c r="B13" s="46"/>
      <c r="C13" s="47"/>
      <c r="D13" s="48"/>
      <c r="E13" s="70" t="s">
        <v>26</v>
      </c>
      <c r="F13" s="71"/>
      <c r="G13" s="71"/>
      <c r="H13" s="71"/>
      <c r="I13" s="23">
        <f t="shared" ref="I13:S13" si="6">SUM(I8:I12)</f>
        <v>0</v>
      </c>
      <c r="J13" s="23">
        <f t="shared" si="6"/>
        <v>-997.5</v>
      </c>
      <c r="K13" s="23">
        <f t="shared" si="6"/>
        <v>0</v>
      </c>
      <c r="L13" s="23">
        <f t="shared" si="6"/>
        <v>0</v>
      </c>
      <c r="M13" s="23">
        <f t="shared" si="6"/>
        <v>0</v>
      </c>
      <c r="N13" s="23">
        <f t="shared" si="6"/>
        <v>-997.5</v>
      </c>
      <c r="O13" s="10">
        <f t="shared" si="6"/>
        <v>0</v>
      </c>
      <c r="P13" s="10">
        <f t="shared" si="6"/>
        <v>0</v>
      </c>
      <c r="Q13" s="10">
        <f t="shared" si="6"/>
        <v>0</v>
      </c>
      <c r="R13" s="10">
        <f t="shared" si="6"/>
        <v>0</v>
      </c>
      <c r="S13" s="10">
        <f t="shared" si="6"/>
        <v>0</v>
      </c>
      <c r="T13" s="11"/>
    </row>
    <row r="14" spans="2:39" ht="19.899999999999999" customHeight="1" thickTop="1">
      <c r="B14" s="49"/>
      <c r="C14" s="50"/>
      <c r="D14" s="50"/>
      <c r="E14" s="49"/>
      <c r="F14" s="51"/>
      <c r="G14" s="52"/>
      <c r="H14" s="51"/>
      <c r="I14" s="12"/>
      <c r="J14" s="12"/>
      <c r="K14" s="12"/>
      <c r="L14" s="12"/>
      <c r="M14" s="12"/>
      <c r="N14" s="12"/>
      <c r="O14" s="12"/>
      <c r="P14" s="12"/>
      <c r="Q14" s="12"/>
      <c r="R14" s="12"/>
      <c r="S14" s="12"/>
      <c r="T14" s="12"/>
    </row>
    <row r="15" spans="2:39" ht="19.899999999999999" customHeight="1" thickBot="1">
      <c r="B15" s="49"/>
      <c r="C15" s="50"/>
      <c r="D15" s="50"/>
      <c r="E15" s="49"/>
      <c r="F15" s="51"/>
      <c r="G15" s="52"/>
      <c r="H15" s="51"/>
      <c r="I15" s="12"/>
      <c r="J15" s="12"/>
      <c r="K15" s="12"/>
      <c r="L15" s="12"/>
      <c r="M15" s="12"/>
      <c r="N15" s="12"/>
      <c r="O15" s="12"/>
      <c r="P15" s="12"/>
      <c r="Q15" s="12"/>
      <c r="R15" s="12"/>
      <c r="S15" s="12"/>
      <c r="T15" s="12"/>
    </row>
    <row r="16" spans="2:39" ht="19.899999999999999" customHeight="1">
      <c r="B16" s="33"/>
      <c r="C16" s="34"/>
      <c r="D16" s="68" t="s">
        <v>3</v>
      </c>
      <c r="E16" s="69" t="s">
        <v>4</v>
      </c>
      <c r="F16" s="72" t="s">
        <v>5</v>
      </c>
      <c r="G16" s="73"/>
      <c r="H16" s="73"/>
      <c r="I16" s="73"/>
      <c r="J16" s="73"/>
      <c r="K16" s="73"/>
      <c r="L16" s="73"/>
      <c r="M16" s="73"/>
      <c r="N16" s="74"/>
      <c r="O16" s="62" t="s">
        <v>6</v>
      </c>
      <c r="P16" s="63"/>
      <c r="Q16" s="63"/>
      <c r="R16" s="63"/>
      <c r="S16" s="64"/>
      <c r="T16" s="65" t="s">
        <v>7</v>
      </c>
    </row>
    <row r="17" spans="2:20" ht="19.899999999999999" customHeight="1">
      <c r="B17" s="35"/>
      <c r="C17" s="36"/>
      <c r="D17" s="68"/>
      <c r="E17" s="69"/>
      <c r="F17" s="58" t="s">
        <v>8</v>
      </c>
      <c r="G17" s="59" t="s">
        <v>9</v>
      </c>
      <c r="H17" s="60" t="s">
        <v>10</v>
      </c>
      <c r="I17" s="59" t="s">
        <v>11</v>
      </c>
      <c r="J17" s="37" t="s">
        <v>12</v>
      </c>
      <c r="K17" s="37" t="s">
        <v>13</v>
      </c>
      <c r="L17" s="37" t="s">
        <v>14</v>
      </c>
      <c r="M17" s="37" t="s">
        <v>15</v>
      </c>
      <c r="N17" s="61" t="s">
        <v>16</v>
      </c>
      <c r="O17" s="18" t="s">
        <v>17</v>
      </c>
      <c r="P17" s="1" t="s">
        <v>18</v>
      </c>
      <c r="Q17" s="1" t="s">
        <v>19</v>
      </c>
      <c r="R17" s="1" t="s">
        <v>20</v>
      </c>
      <c r="S17" s="67" t="s">
        <v>21</v>
      </c>
      <c r="T17" s="66"/>
    </row>
    <row r="18" spans="2:20" ht="28.9">
      <c r="B18" s="38" t="s">
        <v>27</v>
      </c>
      <c r="C18" s="38" t="s">
        <v>23</v>
      </c>
      <c r="D18" s="39" t="s">
        <v>24</v>
      </c>
      <c r="E18" s="40" t="s">
        <v>25</v>
      </c>
      <c r="F18" s="58"/>
      <c r="G18" s="59"/>
      <c r="H18" s="60"/>
      <c r="I18" s="59"/>
      <c r="J18" s="41">
        <v>5.7000000000000002E-2</v>
      </c>
      <c r="K18" s="41">
        <v>1.6400000000000001E-2</v>
      </c>
      <c r="L18" s="41">
        <v>0</v>
      </c>
      <c r="M18" s="41">
        <v>0.15</v>
      </c>
      <c r="N18" s="61"/>
      <c r="O18" s="19"/>
      <c r="P18" s="2"/>
      <c r="Q18" s="16"/>
      <c r="R18" s="2"/>
      <c r="S18" s="67"/>
      <c r="T18" s="66"/>
    </row>
    <row r="19" spans="2:20" ht="19.899999999999999" customHeight="1">
      <c r="B19" s="42">
        <v>1</v>
      </c>
      <c r="C19" s="3"/>
      <c r="D19" s="4">
        <v>40</v>
      </c>
      <c r="E19" s="43">
        <f>D19*52</f>
        <v>2080</v>
      </c>
      <c r="F19" s="24">
        <v>1</v>
      </c>
      <c r="G19" s="44">
        <f>E19*F19</f>
        <v>2080</v>
      </c>
      <c r="H19" s="5">
        <v>0</v>
      </c>
      <c r="I19" s="13">
        <f>H19*G19</f>
        <v>0</v>
      </c>
      <c r="J19" s="6">
        <f>(((H19*2080)-3500)*J$18)/2080*G19</f>
        <v>-199.5</v>
      </c>
      <c r="K19" s="6">
        <f>($K$18*I19)*1.4</f>
        <v>0</v>
      </c>
      <c r="L19" s="6">
        <f>$I19*L$18</f>
        <v>0</v>
      </c>
      <c r="M19" s="6">
        <f>$I19*M$18</f>
        <v>0</v>
      </c>
      <c r="N19" s="22">
        <f>SUM(I19:M19)</f>
        <v>-199.5</v>
      </c>
      <c r="O19" s="20">
        <v>0</v>
      </c>
      <c r="P19" s="6">
        <v>0</v>
      </c>
      <c r="Q19" s="6">
        <v>0</v>
      </c>
      <c r="R19" s="6">
        <f>$I19*R$7</f>
        <v>0</v>
      </c>
      <c r="S19" s="14">
        <f>SUM(O19:R19)</f>
        <v>0</v>
      </c>
      <c r="T19" s="8">
        <f>N19+S19</f>
        <v>-199.5</v>
      </c>
    </row>
    <row r="20" spans="2:20" ht="19.899999999999999" customHeight="1">
      <c r="B20" s="42">
        <v>2</v>
      </c>
      <c r="C20" s="3"/>
      <c r="D20" s="4">
        <v>40</v>
      </c>
      <c r="E20" s="43">
        <f t="shared" ref="E20:E23" si="7">D20*52</f>
        <v>2080</v>
      </c>
      <c r="F20" s="24">
        <v>1</v>
      </c>
      <c r="G20" s="44">
        <f t="shared" ref="G20:G23" si="8">E20*F20</f>
        <v>2080</v>
      </c>
      <c r="H20" s="5">
        <v>0</v>
      </c>
      <c r="I20" s="13">
        <f>H20*G20</f>
        <v>0</v>
      </c>
      <c r="J20" s="6">
        <f t="shared" ref="J20:J23" si="9">(((H20*2080)-3500)*J$18)/2080*G20</f>
        <v>-199.5</v>
      </c>
      <c r="K20" s="6">
        <f t="shared" ref="K20:K23" si="10">($K$18*I20)*1.4</f>
        <v>0</v>
      </c>
      <c r="L20" s="6">
        <f t="shared" ref="L20:M23" si="11">$I20*L$18</f>
        <v>0</v>
      </c>
      <c r="M20" s="6">
        <f>$I20*M$18</f>
        <v>0</v>
      </c>
      <c r="N20" s="22">
        <f t="shared" ref="N20:N23" si="12">SUM(I20:M20)</f>
        <v>-199.5</v>
      </c>
      <c r="O20" s="20">
        <f t="shared" ref="O20:R23" si="13">$I20*O$7</f>
        <v>0</v>
      </c>
      <c r="P20" s="6">
        <f t="shared" si="13"/>
        <v>0</v>
      </c>
      <c r="Q20" s="6">
        <f t="shared" si="13"/>
        <v>0</v>
      </c>
      <c r="R20" s="6">
        <f t="shared" si="13"/>
        <v>0</v>
      </c>
      <c r="S20" s="14">
        <f>SUM(O20:R20)</f>
        <v>0</v>
      </c>
      <c r="T20" s="8">
        <f t="shared" ref="T20:T23" si="14">N20+S20</f>
        <v>-199.5</v>
      </c>
    </row>
    <row r="21" spans="2:20" ht="19.899999999999999" customHeight="1">
      <c r="B21" s="42">
        <v>3</v>
      </c>
      <c r="C21" s="3"/>
      <c r="D21" s="4">
        <v>40</v>
      </c>
      <c r="E21" s="43">
        <f t="shared" si="7"/>
        <v>2080</v>
      </c>
      <c r="F21" s="24">
        <v>1</v>
      </c>
      <c r="G21" s="44">
        <f t="shared" si="8"/>
        <v>2080</v>
      </c>
      <c r="H21" s="5">
        <v>0</v>
      </c>
      <c r="I21" s="13">
        <f>H21*G21</f>
        <v>0</v>
      </c>
      <c r="J21" s="6">
        <f t="shared" si="9"/>
        <v>-199.5</v>
      </c>
      <c r="K21" s="6">
        <f t="shared" si="10"/>
        <v>0</v>
      </c>
      <c r="L21" s="6">
        <f t="shared" si="11"/>
        <v>0</v>
      </c>
      <c r="M21" s="6">
        <f t="shared" si="11"/>
        <v>0</v>
      </c>
      <c r="N21" s="22">
        <f t="shared" si="12"/>
        <v>-199.5</v>
      </c>
      <c r="O21" s="20">
        <f t="shared" si="13"/>
        <v>0</v>
      </c>
      <c r="P21" s="6">
        <f t="shared" si="13"/>
        <v>0</v>
      </c>
      <c r="Q21" s="6">
        <f t="shared" si="13"/>
        <v>0</v>
      </c>
      <c r="R21" s="6">
        <f t="shared" si="13"/>
        <v>0</v>
      </c>
      <c r="S21" s="14">
        <f>SUM(O21:R21)</f>
        <v>0</v>
      </c>
      <c r="T21" s="8">
        <f t="shared" si="14"/>
        <v>-199.5</v>
      </c>
    </row>
    <row r="22" spans="2:20" ht="19.899999999999999" customHeight="1">
      <c r="B22" s="42">
        <v>4</v>
      </c>
      <c r="C22" s="3"/>
      <c r="D22" s="4">
        <v>40</v>
      </c>
      <c r="E22" s="43">
        <f t="shared" si="7"/>
        <v>2080</v>
      </c>
      <c r="F22" s="24">
        <v>1</v>
      </c>
      <c r="G22" s="44">
        <f t="shared" si="8"/>
        <v>2080</v>
      </c>
      <c r="H22" s="5">
        <v>0</v>
      </c>
      <c r="I22" s="13">
        <f>H22*G22</f>
        <v>0</v>
      </c>
      <c r="J22" s="6">
        <f t="shared" si="9"/>
        <v>-199.5</v>
      </c>
      <c r="K22" s="6">
        <f t="shared" si="10"/>
        <v>0</v>
      </c>
      <c r="L22" s="6">
        <f t="shared" si="11"/>
        <v>0</v>
      </c>
      <c r="M22" s="6">
        <f t="shared" si="11"/>
        <v>0</v>
      </c>
      <c r="N22" s="22">
        <f t="shared" si="12"/>
        <v>-199.5</v>
      </c>
      <c r="O22" s="20">
        <f t="shared" si="13"/>
        <v>0</v>
      </c>
      <c r="P22" s="6">
        <f t="shared" si="13"/>
        <v>0</v>
      </c>
      <c r="Q22" s="6">
        <f t="shared" si="13"/>
        <v>0</v>
      </c>
      <c r="R22" s="6">
        <f t="shared" si="13"/>
        <v>0</v>
      </c>
      <c r="S22" s="14">
        <f>SUM(O22:R22)</f>
        <v>0</v>
      </c>
      <c r="T22" s="8">
        <f t="shared" si="14"/>
        <v>-199.5</v>
      </c>
    </row>
    <row r="23" spans="2:20" ht="19.899999999999999" customHeight="1" thickBot="1">
      <c r="B23" s="42">
        <v>5</v>
      </c>
      <c r="C23" s="3"/>
      <c r="D23" s="4">
        <v>40</v>
      </c>
      <c r="E23" s="43">
        <f t="shared" si="7"/>
        <v>2080</v>
      </c>
      <c r="F23" s="25">
        <v>1</v>
      </c>
      <c r="G23" s="45">
        <f t="shared" si="8"/>
        <v>2080</v>
      </c>
      <c r="H23" s="26">
        <v>0</v>
      </c>
      <c r="I23" s="27">
        <f>H23*G23</f>
        <v>0</v>
      </c>
      <c r="J23" s="28">
        <f t="shared" si="9"/>
        <v>-199.5</v>
      </c>
      <c r="K23" s="28">
        <f t="shared" si="10"/>
        <v>0</v>
      </c>
      <c r="L23" s="28">
        <f t="shared" si="11"/>
        <v>0</v>
      </c>
      <c r="M23" s="28">
        <f t="shared" si="11"/>
        <v>0</v>
      </c>
      <c r="N23" s="29">
        <f t="shared" si="12"/>
        <v>-199.5</v>
      </c>
      <c r="O23" s="21">
        <f t="shared" si="13"/>
        <v>0</v>
      </c>
      <c r="P23" s="7">
        <f t="shared" si="13"/>
        <v>0</v>
      </c>
      <c r="Q23" s="7">
        <f t="shared" si="13"/>
        <v>0</v>
      </c>
      <c r="R23" s="7">
        <f t="shared" si="13"/>
        <v>0</v>
      </c>
      <c r="S23" s="15">
        <f>SUM(O23:R23)</f>
        <v>0</v>
      </c>
      <c r="T23" s="9">
        <f t="shared" si="14"/>
        <v>-199.5</v>
      </c>
    </row>
    <row r="24" spans="2:20" ht="19.899999999999999" customHeight="1" thickBot="1">
      <c r="B24" s="46"/>
      <c r="C24" s="47"/>
      <c r="D24" s="53"/>
      <c r="E24" s="70" t="s">
        <v>28</v>
      </c>
      <c r="F24" s="71"/>
      <c r="G24" s="71"/>
      <c r="H24" s="71"/>
      <c r="I24" s="23">
        <f t="shared" ref="I24" si="15">SUM(I19:I23)</f>
        <v>0</v>
      </c>
      <c r="J24" s="23">
        <f>SUM(J19:J23)</f>
        <v>-997.5</v>
      </c>
      <c r="K24" s="23">
        <f>SUM(K19:K23)</f>
        <v>0</v>
      </c>
      <c r="L24" s="23">
        <f t="shared" ref="L24" si="16">SUM(L19:L23)</f>
        <v>0</v>
      </c>
      <c r="M24" s="23">
        <f t="shared" ref="M24" si="17">SUM(M19:M23)</f>
        <v>0</v>
      </c>
      <c r="N24" s="23">
        <f t="shared" ref="N24" si="18">SUM(N19:N23)</f>
        <v>-997.5</v>
      </c>
      <c r="O24" s="10">
        <f>SUM(O19:O23)</f>
        <v>0</v>
      </c>
      <c r="P24" s="10">
        <f>SUM(P19:P23)</f>
        <v>0</v>
      </c>
      <c r="Q24" s="10">
        <f t="shared" ref="Q24" si="19">SUM(Q19:Q23)</f>
        <v>0</v>
      </c>
      <c r="R24" s="10">
        <f t="shared" ref="R24" si="20">SUM(R19:R23)</f>
        <v>0</v>
      </c>
      <c r="S24" s="10">
        <f t="shared" ref="S24" si="21">SUM(S19:S23)</f>
        <v>0</v>
      </c>
      <c r="T24" s="11"/>
    </row>
    <row r="25" spans="2:20" ht="15" customHeight="1" thickTop="1"/>
  </sheetData>
  <sheetProtection algorithmName="SHA-512" hashValue="jDgFb6/rMowzuWvW8HE6cAs9k7C1RmTpNQjjkPA50NgoXbaGua0T36deyQ1Xa5HeGeGU8COSba2oxCUnq/4YWQ==" saltValue="5WEP6UoQIiTipOoajoQ9uw==" spinCount="100000" sheet="1" objects="1" scenarios="1" formatColumns="0" formatRows="0"/>
  <mergeCells count="27">
    <mergeCell ref="D16:D17"/>
    <mergeCell ref="E16:E17"/>
    <mergeCell ref="E13:H13"/>
    <mergeCell ref="F5:N5"/>
    <mergeCell ref="E24:H24"/>
    <mergeCell ref="F16:N16"/>
    <mergeCell ref="O16:S16"/>
    <mergeCell ref="T16:T18"/>
    <mergeCell ref="F17:F18"/>
    <mergeCell ref="G17:G18"/>
    <mergeCell ref="H17:H18"/>
    <mergeCell ref="I17:I18"/>
    <mergeCell ref="N17:N18"/>
    <mergeCell ref="S17:S18"/>
    <mergeCell ref="C1:T1"/>
    <mergeCell ref="D2:I2"/>
    <mergeCell ref="D3:I3"/>
    <mergeCell ref="F6:F7"/>
    <mergeCell ref="G6:G7"/>
    <mergeCell ref="H6:H7"/>
    <mergeCell ref="I6:I7"/>
    <mergeCell ref="N6:N7"/>
    <mergeCell ref="O5:S5"/>
    <mergeCell ref="T5:T7"/>
    <mergeCell ref="S6:S7"/>
    <mergeCell ref="D5:D6"/>
    <mergeCell ref="E5:E6"/>
  </mergeCells>
  <phoneticPr fontId="5" type="noConversion"/>
  <pageMargins left="0.7" right="0.7" top="0.75" bottom="0.75" header="0.3" footer="0.3"/>
  <pageSetup paperSize="5" scale="5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cdad6-8067-4cbf-9258-139962f39c5d" xsi:nil="true"/>
    <lcf76f155ced4ddcb4097134ff3c332f xmlns="e7ab59a9-99b3-449b-a609-eaca8ad9d1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C6B91B19755E48A8E70E330958DD9F" ma:contentTypeVersion="18" ma:contentTypeDescription="Create a new document." ma:contentTypeScope="" ma:versionID="97ecddb135f3ab87caba7cf3fe408495">
  <xsd:schema xmlns:xsd="http://www.w3.org/2001/XMLSchema" xmlns:xs="http://www.w3.org/2001/XMLSchema" xmlns:p="http://schemas.microsoft.com/office/2006/metadata/properties" xmlns:ns2="e7ab59a9-99b3-449b-a609-eaca8ad9d124" xmlns:ns3="c6dcdad6-8067-4cbf-9258-139962f39c5d" targetNamespace="http://schemas.microsoft.com/office/2006/metadata/properties" ma:root="true" ma:fieldsID="96ac563a23565d2b97864ce3c956ab5d" ns2:_="" ns3:_="">
    <xsd:import namespace="e7ab59a9-99b3-449b-a609-eaca8ad9d124"/>
    <xsd:import namespace="c6dcdad6-8067-4cbf-9258-139962f39c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b59a9-99b3-449b-a609-eaca8ad9d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6b19a9-429b-4710-9476-9e8842dc0b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cdad6-8067-4cbf-9258-139962f39c5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dcf4e7-f5d1-4625-9931-e0aa5c70b83d}" ma:internalName="TaxCatchAll" ma:showField="CatchAllData" ma:web="c6dcdad6-8067-4cbf-9258-139962f39c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A80B97-46CE-4F32-9588-C61427B86A04}"/>
</file>

<file path=customXml/itemProps2.xml><?xml version="1.0" encoding="utf-8"?>
<ds:datastoreItem xmlns:ds="http://schemas.openxmlformats.org/officeDocument/2006/customXml" ds:itemID="{92BCFF15-1100-4EE2-9206-0169199EAE34}"/>
</file>

<file path=customXml/itemProps3.xml><?xml version="1.0" encoding="utf-8"?>
<ds:datastoreItem xmlns:ds="http://schemas.openxmlformats.org/officeDocument/2006/customXml" ds:itemID="{D9ACC7E4-DA09-4328-96DE-1E68FE802E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c:creator>
  <cp:keywords/>
  <dc:description/>
  <cp:lastModifiedBy/>
  <cp:revision/>
  <dcterms:created xsi:type="dcterms:W3CDTF">2019-10-29T19:45:53Z</dcterms:created>
  <dcterms:modified xsi:type="dcterms:W3CDTF">2025-01-30T18:51:12Z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0x0101008AC6B91B19755E48A8E70E330958DD9F</vt:lpwstr>
  </property>
  <property fmtid="{D5CDD505-2E9C-101B-9397-08002B2CF9AE}" pid="3" name="MediaServiceImageTags">
    <vt:lpwstr/>
  </property>
</Properties>
</file>